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7.-COMPETITIVIDAD\ALTA\"/>
    </mc:Choice>
  </mc:AlternateContent>
  <xr:revisionPtr revIDLastSave="0" documentId="13_ncr:1_{A974A15E-25E1-4CED-9A36-2A7418D9F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13" sheetId="9" r:id="rId1"/>
    <sheet name="Datos" sheetId="12" r:id="rId2"/>
  </sheets>
  <definedNames>
    <definedName name="_xlnm.Print_Area" localSheetId="0">'07.13'!$A$1:$X$79</definedName>
    <definedName name="Print_Area" localSheetId="0">'07.13'!$A$1:$X$79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9" l="1"/>
  <c r="E28" i="9"/>
  <c r="E29" i="9"/>
  <c r="E30" i="9"/>
  <c r="E27" i="9"/>
  <c r="D28" i="9"/>
  <c r="D29" i="9"/>
  <c r="D30" i="9"/>
  <c r="D27" i="9"/>
  <c r="B30" i="9"/>
  <c r="B29" i="9"/>
  <c r="B28" i="9"/>
  <c r="B27" i="9"/>
  <c r="K19" i="12"/>
  <c r="L19" i="12" s="1"/>
  <c r="E14" i="12"/>
  <c r="C14" i="12"/>
  <c r="B14" i="12"/>
  <c r="D14" i="12"/>
  <c r="F14" i="12" l="1"/>
  <c r="K17" i="12"/>
  <c r="K16" i="12"/>
  <c r="K15" i="12"/>
  <c r="L15" i="12" s="1"/>
  <c r="K14" i="12"/>
  <c r="K13" i="12"/>
  <c r="K12" i="12"/>
  <c r="K11" i="12"/>
  <c r="L11" i="12" s="1"/>
  <c r="K10" i="12"/>
  <c r="K9" i="12"/>
  <c r="K8" i="12"/>
  <c r="K7" i="12"/>
  <c r="L7" i="12" s="1"/>
  <c r="C27" i="9" s="1"/>
  <c r="K6" i="12"/>
  <c r="K5" i="12"/>
  <c r="K4" i="12"/>
  <c r="K3" i="12"/>
  <c r="L3" i="12" s="1"/>
  <c r="A46" i="9"/>
  <c r="L4" i="12" l="1"/>
  <c r="L8" i="12"/>
  <c r="C28" i="9" s="1"/>
  <c r="L12" i="12"/>
  <c r="L16" i="12"/>
  <c r="L9" i="12"/>
  <c r="C29" i="9" s="1"/>
  <c r="L13" i="12"/>
  <c r="L17" i="12"/>
  <c r="L10" i="12"/>
  <c r="C30" i="9" s="1"/>
  <c r="L14" i="12"/>
  <c r="L6" i="12"/>
  <c r="L5" i="12"/>
  <c r="K18" i="12"/>
  <c r="L18" i="12" s="1"/>
</calcChain>
</file>

<file path=xl/sharedStrings.xml><?xml version="1.0" encoding="utf-8"?>
<sst xmlns="http://schemas.openxmlformats.org/spreadsheetml/2006/main" count="122" uniqueCount="98">
  <si>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</si>
  <si>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</si>
  <si>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</si>
  <si>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</si>
  <si>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</si>
  <si>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</si>
  <si>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</si>
  <si>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</si>
  <si>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</si>
  <si>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</si>
  <si>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INDICADOR</t>
  </si>
  <si>
    <t>Ámbito de análisis: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</si>
  <si>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</si>
  <si>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</si>
  <si>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</si>
  <si>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</si>
  <si>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</si>
  <si>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</si>
  <si>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</si>
  <si>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</si>
  <si>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</si>
  <si>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</si>
  <si>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</si>
  <si>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</si>
  <si>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07.Competitividad</t>
  </si>
  <si>
    <t>Porcentaje</t>
  </si>
  <si>
    <t>Mercado Laboral</t>
  </si>
  <si>
    <t>Tasa de variación de ocupación hotelera</t>
  </si>
  <si>
    <t>Trimestre</t>
  </si>
  <si>
    <t>Columna1</t>
  </si>
  <si>
    <t>2019</t>
  </si>
  <si>
    <t>2020</t>
  </si>
  <si>
    <t>2021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</si>
  <si>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</si>
  <si>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</si>
  <si>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</si>
  <si>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</si>
  <si>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</si>
  <si>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</si>
  <si>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</si>
  <si>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</si>
  <si>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</si>
  <si>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</si>
  <si>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</si>
  <si>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</si>
  <si>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Mide la variación porcentual de ocupación hotelera respecto a un periodo anterior</t>
  </si>
  <si>
    <t>A mayor resultado del indicador, mayor atractividad turística en el municipio de Mexicali.</t>
  </si>
  <si>
    <t>COTUCO</t>
  </si>
  <si>
    <r>
      <rPr>
        <b/>
        <sz val="9"/>
        <rFont val="Arial"/>
        <family val="2"/>
      </rPr>
      <t>OcupHot</t>
    </r>
    <r>
      <rPr>
        <sz val="9"/>
        <color theme="1"/>
        <rFont val="Arial"/>
        <family val="2"/>
      </rPr>
      <t xml:space="preserve"> = Ocupación Hotelera.</t>
    </r>
  </si>
  <si>
    <r>
      <rPr>
        <b/>
        <sz val="9"/>
        <color theme="1"/>
        <rFont val="Arial"/>
        <family val="2"/>
      </rPr>
      <t>OcPact</t>
    </r>
    <r>
      <rPr>
        <sz val="9"/>
        <color theme="1"/>
        <rFont val="Arial"/>
        <family val="2"/>
      </rPr>
      <t>= Porcentaje de ocupación Hotelera en el periodo actual.</t>
    </r>
  </si>
  <si>
    <r>
      <rPr>
        <b/>
        <sz val="9"/>
        <color theme="1"/>
        <rFont val="Arial"/>
        <family val="2"/>
      </rPr>
      <t>OcPant</t>
    </r>
    <r>
      <rPr>
        <sz val="9"/>
        <color theme="1"/>
        <rFont val="Arial"/>
        <family val="2"/>
      </rPr>
      <t xml:space="preserve"> = Porcentaje de ocupación Hotelera en el periodo anterior.</t>
    </r>
  </si>
  <si>
    <t>Ciudad</t>
  </si>
  <si>
    <t>2022</t>
  </si>
  <si>
    <t>Trimestral</t>
  </si>
  <si>
    <t>% DE OCUPACIÓN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</si>
  <si>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</si>
  <si>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1er. Trimestre</t>
  </si>
  <si>
    <t>2do. Trimestre</t>
  </si>
  <si>
    <t>3er. Trimestre</t>
  </si>
  <si>
    <t>4to.trimestre</t>
  </si>
  <si>
    <t>COTUCO remite la información para este indicador a partir de datos generados por la Secretaría de Economía y Turismo Sustentable Mexicali y Asociación de Hoteles y Moteles de Mexicali.</t>
  </si>
  <si>
    <t>2023</t>
  </si>
  <si>
    <t>Variación</t>
  </si>
  <si>
    <t>Eval.</t>
  </si>
  <si>
    <t>Recepción de información por parte del Comité de Turismo y Convenciones de Mexicali, en relación al porcentaje de ocupación hotelera así como cuartos ocupado por mes, agrupados por trimestre y año de referencia.</t>
  </si>
  <si>
    <t>Se captura en hoja de cálculo los datos proporcionados.</t>
  </si>
  <si>
    <t>Se divide el dato del trimestre en cuestión entre el dato del trimestre inmediato anterior; el resultado se resta a 1 unidad. Se multiplica por 100.</t>
  </si>
  <si>
    <t>07.13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</si>
  <si>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</si>
  <si>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</si>
  <si>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</si>
  <si>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</si>
  <si>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</si>
  <si>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</si>
  <si>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</si>
  <si>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</si>
  <si>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</si>
  <si>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2022-T3</t>
  </si>
  <si>
    <t>2022-T4</t>
  </si>
  <si>
    <t>2023-T2</t>
  </si>
  <si>
    <t>2023-T3</t>
  </si>
  <si>
    <t>2023-T4</t>
  </si>
  <si>
    <t>Base  Cero</t>
  </si>
  <si>
    <t>Periodo1</t>
  </si>
  <si>
    <t>Periodo2</t>
  </si>
  <si>
    <t>2023-T1</t>
  </si>
  <si>
    <t>Porcentaje de Ocupación Hotelera</t>
  </si>
  <si>
    <t>2019-T4</t>
  </si>
  <si>
    <t>2024</t>
  </si>
  <si>
    <t>2024-T1</t>
  </si>
  <si>
    <t>2024-T2</t>
  </si>
  <si>
    <t>2024-T3</t>
  </si>
  <si>
    <t>2024-T4</t>
  </si>
  <si>
    <t>T1</t>
  </si>
  <si>
    <t>T2</t>
  </si>
  <si>
    <t>T3</t>
  </si>
  <si>
    <t>T4</t>
  </si>
  <si>
    <t>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</si>
</sst>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7B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/>
    <xf numFmtId="0" fontId="7" fillId="2" borderId="7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8" fillId="2" borderId="2" xfId="0" applyFont="1" applyFill="1" applyBorder="1"/>
    <xf numFmtId="0" fontId="1" fillId="2" borderId="3" xfId="0" applyFont="1" applyFill="1" applyBorder="1" applyAlignment="1"/>
    <xf numFmtId="1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0" fontId="10" fillId="0" borderId="0" xfId="2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/>
    <xf numFmtId="10" fontId="0" fillId="0" borderId="0" xfId="2" applyNumberFormat="1" applyFont="1" applyAlignment="1">
      <alignment horizontal="center" vertical="center"/>
    </xf>
    <xf numFmtId="10" fontId="0" fillId="0" borderId="0" xfId="0" applyNumberFormat="1" applyFont="1"/>
    <xf numFmtId="0" fontId="7" fillId="2" borderId="0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165" fontId="0" fillId="0" borderId="0" xfId="2" applyNumberFormat="1" applyFont="1" applyBorder="1"/>
    <xf numFmtId="0" fontId="0" fillId="0" borderId="0" xfId="0" applyFont="1" applyAlignment="1">
      <alignment horizontal="center" vertical="center"/>
    </xf>
    <xf numFmtId="10" fontId="0" fillId="0" borderId="0" xfId="2" applyNumberFormat="1" applyFont="1"/>
    <xf numFmtId="0" fontId="7" fillId="2" borderId="0" xfId="0" applyFont="1" applyFill="1" applyBorder="1" applyAlignment="1"/>
    <xf numFmtId="0" fontId="7" fillId="0" borderId="1" xfId="0" applyFont="1" applyFill="1" applyBorder="1" applyAlignment="1">
      <alignment vertical="center"/>
    </xf>
    <xf numFmtId="10" fontId="0" fillId="0" borderId="1" xfId="0" applyNumberFormat="1" applyBorder="1"/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0" fontId="17" fillId="0" borderId="13" xfId="0" applyFont="1" applyBorder="1" applyAlignment="1">
      <alignment horizontal="right"/>
    </xf>
    <xf numFmtId="0" fontId="17" fillId="0" borderId="0" xfId="0" applyFont="1"/>
    <xf numFmtId="0" fontId="17" fillId="0" borderId="0" xfId="0" applyFont="1" applyBorder="1" applyAlignment="1">
      <alignment horizontal="right"/>
    </xf>
    <xf numFmtId="9" fontId="0" fillId="0" borderId="0" xfId="2" applyFont="1" applyBorder="1"/>
    <xf numFmtId="10" fontId="0" fillId="0" borderId="0" xfId="2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0" fillId="0" borderId="1" xfId="0" applyBorder="1"/>
    <xf numFmtId="10" fontId="0" fillId="0" borderId="1" xfId="2" applyNumberFormat="1" applyFont="1" applyBorder="1"/>
    <xf numFmtId="9" fontId="0" fillId="0" borderId="1" xfId="2" applyFont="1" applyBorder="1"/>
    <xf numFmtId="165" fontId="0" fillId="0" borderId="1" xfId="0" applyNumberFormat="1" applyBorder="1"/>
    <xf numFmtId="10" fontId="0" fillId="0" borderId="0" xfId="0" applyNumberFormat="1" applyFont="1" applyAlignment="1">
      <alignment horizontal="right" vertical="center"/>
    </xf>
    <xf numFmtId="0" fontId="0" fillId="0" borderId="1" xfId="0" applyNumberFormat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/>
    <xf numFmtId="9" fontId="0" fillId="0" borderId="0" xfId="0" applyNumberFormat="1"/>
    <xf numFmtId="10" fontId="10" fillId="0" borderId="0" xfId="2" applyNumberFormat="1" applyFont="1" applyAlignment="1">
      <alignment horizontal="right" vertical="center"/>
    </xf>
    <xf numFmtId="1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1" fillId="2" borderId="16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0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0" fontId="7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10" fontId="0" fillId="0" borderId="17" xfId="0" applyNumberForma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10" fontId="7" fillId="2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7B65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Datos!$I$3:$I$19</c:f>
              <c:strCache>
                <c:ptCount val="17"/>
                <c:pt idx="0">
                  <c:v>2020-T1</c:v>
                </c:pt>
                <c:pt idx="1">
                  <c:v>2020-T2</c:v>
                </c:pt>
                <c:pt idx="2">
                  <c:v>2020-T3</c:v>
                </c:pt>
                <c:pt idx="3">
                  <c:v>2020-T4</c:v>
                </c:pt>
                <c:pt idx="4">
                  <c:v>2021-T1</c:v>
                </c:pt>
                <c:pt idx="5">
                  <c:v>2021-T2</c:v>
                </c:pt>
                <c:pt idx="6">
                  <c:v>2021-T3</c:v>
                </c:pt>
                <c:pt idx="7">
                  <c:v>2021-T4</c:v>
                </c:pt>
                <c:pt idx="8">
                  <c:v>2021-T1</c:v>
                </c:pt>
                <c:pt idx="9">
                  <c:v>2022-T1</c:v>
                </c:pt>
                <c:pt idx="10">
                  <c:v>2022-T3</c:v>
                </c:pt>
                <c:pt idx="11">
                  <c:v>2022-T4</c:v>
                </c:pt>
                <c:pt idx="12">
                  <c:v>2023-T1</c:v>
                </c:pt>
                <c:pt idx="13">
                  <c:v>2023-T2</c:v>
                </c:pt>
                <c:pt idx="14">
                  <c:v>2023-T3</c:v>
                </c:pt>
                <c:pt idx="15">
                  <c:v>2023-T4</c:v>
                </c:pt>
                <c:pt idx="16">
                  <c:v>2024-T1</c:v>
                </c:pt>
              </c:strCache>
            </c:strRef>
          </c:cat>
          <c:val>
            <c:numRef>
              <c:f>Datos!$L$3:$L$19</c:f>
              <c:numCache>
                <c:formatCode>0.0%</c:formatCode>
                <c:ptCount val="17"/>
                <c:pt idx="0" formatCode="0.00%">
                  <c:v>-0.24151911726969466</c:v>
                </c:pt>
                <c:pt idx="1">
                  <c:v>-0.58095946951755861</c:v>
                </c:pt>
                <c:pt idx="2">
                  <c:v>-0.19178104311319233</c:v>
                </c:pt>
                <c:pt idx="3">
                  <c:v>1.3025592871556144</c:v>
                </c:pt>
                <c:pt idx="4" formatCode="0.00%">
                  <c:v>-1.7353579175702905E-3</c:v>
                </c:pt>
                <c:pt idx="5" formatCode="0.00%">
                  <c:v>0.35280312907431566</c:v>
                </c:pt>
                <c:pt idx="6" formatCode="0.00%">
                  <c:v>9.9074787972243339E-2</c:v>
                </c:pt>
                <c:pt idx="7" formatCode="0.00%">
                  <c:v>8.0381152811878964E-2</c:v>
                </c:pt>
                <c:pt idx="8" formatCode="0.00%">
                  <c:v>-0.11265624154537091</c:v>
                </c:pt>
                <c:pt idx="9" formatCode="0.00%">
                  <c:v>0.35197268126105263</c:v>
                </c:pt>
                <c:pt idx="10" formatCode="0.00%">
                  <c:v>-0.13238013621397304</c:v>
                </c:pt>
                <c:pt idx="11" formatCode="0.00%">
                  <c:v>5.4169265959658874E-2</c:v>
                </c:pt>
                <c:pt idx="12" formatCode="0.00%">
                  <c:v>-2.9588716835982076E-3</c:v>
                </c:pt>
                <c:pt idx="13" formatCode="0.00%">
                  <c:v>4.4465327925610865E-2</c:v>
                </c:pt>
                <c:pt idx="14" formatCode="0.00%">
                  <c:v>-0.13339963062935078</c:v>
                </c:pt>
                <c:pt idx="15" formatCode="0.00%">
                  <c:v>0.10584699453551916</c:v>
                </c:pt>
                <c:pt idx="16" formatCode="0.00%">
                  <c:v>-6.5424717102337215E-2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A-4D52-A492-0A276254C2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4474512"/>
        <c:axId val="4444770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4">
                        <a:tint val="77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Datos!$I$3:$I$19</c15:sqref>
                        </c15:formulaRef>
                      </c:ext>
                    </c:extLst>
                    <c:strCache>
                      <c:ptCount val="17"/>
                      <c:pt idx="0">
                        <c:v>2020-T1</c:v>
                      </c:pt>
                      <c:pt idx="1">
                        <c:v>2020-T2</c:v>
                      </c:pt>
                      <c:pt idx="2">
                        <c:v>2020-T3</c:v>
                      </c:pt>
                      <c:pt idx="3">
                        <c:v>2020-T4</c:v>
                      </c:pt>
                      <c:pt idx="4">
                        <c:v>2021-T1</c:v>
                      </c:pt>
                      <c:pt idx="5">
                        <c:v>2021-T2</c:v>
                      </c:pt>
                      <c:pt idx="6">
                        <c:v>2021-T3</c:v>
                      </c:pt>
                      <c:pt idx="7">
                        <c:v>2021-T4</c:v>
                      </c:pt>
                      <c:pt idx="8">
                        <c:v>2021-T1</c:v>
                      </c:pt>
                      <c:pt idx="9">
                        <c:v>2022-T1</c:v>
                      </c:pt>
                      <c:pt idx="10">
                        <c:v>2022-T3</c:v>
                      </c:pt>
                      <c:pt idx="11">
                        <c:v>2022-T4</c:v>
                      </c:pt>
                      <c:pt idx="12">
                        <c:v>2023-T1</c:v>
                      </c:pt>
                      <c:pt idx="13">
                        <c:v>2023-T2</c:v>
                      </c:pt>
                      <c:pt idx="14">
                        <c:v>2023-T3</c:v>
                      </c:pt>
                      <c:pt idx="15">
                        <c:v>2023-T4</c:v>
                      </c:pt>
                      <c:pt idx="16">
                        <c:v>2024-T1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Datos!$M$4:$M$18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4BA-4D52-A492-0A276254C230}"/>
                  </c:ext>
                </c:extLst>
              </c15:ser>
            </c15:filteredLineSeries>
          </c:ext>
        </c:extLst>
      </c:lineChart>
      <c:catAx>
        <c:axId val="4444745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4477008"/>
        <c:crosses val="max"/>
        <c:auto val="1"/>
        <c:lblAlgn val="ctr"/>
        <c:lblOffset val="100"/>
        <c:noMultiLvlLbl val="0"/>
      </c:catAx>
      <c:valAx>
        <c:axId val="444477008"/>
        <c:scaling>
          <c:orientation val="minMax"/>
          <c:max val="1.4"/>
          <c:min val="-0.6000000000000000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crossAx val="44447451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2059238926707E-2"/>
          <c:y val="0"/>
          <c:w val="0.93441734837180623"/>
          <c:h val="0.7700072918911734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Datos!$C$1:$F$1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strCache>
            </c:strRef>
          </c:cat>
          <c:val>
            <c:numRef>
              <c:f>Datos!$C$14:$F$14</c:f>
              <c:numCache>
                <c:formatCode>0.00%</c:formatCode>
                <c:ptCount val="4"/>
                <c:pt idx="0">
                  <c:v>0.31251916666666668</c:v>
                </c:pt>
                <c:pt idx="1">
                  <c:v>0.52213333333333345</c:v>
                </c:pt>
                <c:pt idx="2">
                  <c:v>0.65069999999999995</c:v>
                </c:pt>
                <c:pt idx="3">
                  <c:v>0.66560000000000008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9-46F1-91D5-92D94ACC28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9055376"/>
        <c:axId val="1379049968"/>
      </c:lineChart>
      <c:catAx>
        <c:axId val="13790553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9049968"/>
        <c:crosses val="autoZero"/>
        <c:auto val="1"/>
        <c:lblAlgn val="ctr"/>
        <c:lblOffset val="100"/>
        <c:noMultiLvlLbl val="0"/>
      </c:catAx>
      <c:valAx>
        <c:axId val="137904996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37905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Datos!$I$3:$I$19</c:f>
              <c:strCache>
                <c:ptCount val="17"/>
                <c:pt idx="0">
                  <c:v>2020-T1</c:v>
                </c:pt>
                <c:pt idx="1">
                  <c:v>2020-T2</c:v>
                </c:pt>
                <c:pt idx="2">
                  <c:v>2020-T3</c:v>
                </c:pt>
                <c:pt idx="3">
                  <c:v>2020-T4</c:v>
                </c:pt>
                <c:pt idx="4">
                  <c:v>2021-T1</c:v>
                </c:pt>
                <c:pt idx="5">
                  <c:v>2021-T2</c:v>
                </c:pt>
                <c:pt idx="6">
                  <c:v>2021-T3</c:v>
                </c:pt>
                <c:pt idx="7">
                  <c:v>2021-T4</c:v>
                </c:pt>
                <c:pt idx="8">
                  <c:v>2021-T1</c:v>
                </c:pt>
                <c:pt idx="9">
                  <c:v>2022-T1</c:v>
                </c:pt>
                <c:pt idx="10">
                  <c:v>2022-T3</c:v>
                </c:pt>
                <c:pt idx="11">
                  <c:v>2022-T4</c:v>
                </c:pt>
                <c:pt idx="12">
                  <c:v>2023-T1</c:v>
                </c:pt>
                <c:pt idx="13">
                  <c:v>2023-T2</c:v>
                </c:pt>
                <c:pt idx="14">
                  <c:v>2023-T3</c:v>
                </c:pt>
                <c:pt idx="15">
                  <c:v>2023-T4</c:v>
                </c:pt>
                <c:pt idx="16">
                  <c:v>2024-T1</c:v>
                </c:pt>
              </c:strCache>
            </c:strRef>
          </c:cat>
          <c:val>
            <c:numRef>
              <c:f>Datos!$L$3:$L$19</c:f>
              <c:numCache>
                <c:formatCode>0.0%</c:formatCode>
                <c:ptCount val="17"/>
                <c:pt idx="0" formatCode="0.00%">
                  <c:v>-0.24151911726969466</c:v>
                </c:pt>
                <c:pt idx="1">
                  <c:v>-0.58095946951755861</c:v>
                </c:pt>
                <c:pt idx="2">
                  <c:v>-0.19178104311319233</c:v>
                </c:pt>
                <c:pt idx="3">
                  <c:v>1.3025592871556144</c:v>
                </c:pt>
                <c:pt idx="4" formatCode="0.00%">
                  <c:v>-1.7353579175702905E-3</c:v>
                </c:pt>
                <c:pt idx="5" formatCode="0.00%">
                  <c:v>0.35280312907431566</c:v>
                </c:pt>
                <c:pt idx="6" formatCode="0.00%">
                  <c:v>9.9074787972243339E-2</c:v>
                </c:pt>
                <c:pt idx="7" formatCode="0.00%">
                  <c:v>8.0381152811878964E-2</c:v>
                </c:pt>
                <c:pt idx="8" formatCode="0.00%">
                  <c:v>-0.11265624154537091</c:v>
                </c:pt>
                <c:pt idx="9" formatCode="0.00%">
                  <c:v>0.35197268126105263</c:v>
                </c:pt>
                <c:pt idx="10" formatCode="0.00%">
                  <c:v>-0.13238013621397304</c:v>
                </c:pt>
                <c:pt idx="11" formatCode="0.00%">
                  <c:v>5.4169265959658874E-2</c:v>
                </c:pt>
                <c:pt idx="12" formatCode="0.00%">
                  <c:v>-2.9588716835982076E-3</c:v>
                </c:pt>
                <c:pt idx="13" formatCode="0.00%">
                  <c:v>4.4465327925610865E-2</c:v>
                </c:pt>
                <c:pt idx="14" formatCode="0.00%">
                  <c:v>-0.13339963062935078</c:v>
                </c:pt>
                <c:pt idx="15" formatCode="0.00%">
                  <c:v>0.10584699453551916</c:v>
                </c:pt>
                <c:pt idx="16" formatCode="0.00%">
                  <c:v>-6.5424717102337215E-2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0-4729-AAEC-8410D6CC18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4474512"/>
        <c:axId val="4444770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4">
                        <a:tint val="77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Datos!$I$3:$I$19</c15:sqref>
                        </c15:formulaRef>
                      </c:ext>
                    </c:extLst>
                    <c:strCache>
                      <c:ptCount val="17"/>
                      <c:pt idx="0">
                        <c:v>2020-T1</c:v>
                      </c:pt>
                      <c:pt idx="1">
                        <c:v>2020-T2</c:v>
                      </c:pt>
                      <c:pt idx="2">
                        <c:v>2020-T3</c:v>
                      </c:pt>
                      <c:pt idx="3">
                        <c:v>2020-T4</c:v>
                      </c:pt>
                      <c:pt idx="4">
                        <c:v>2021-T1</c:v>
                      </c:pt>
                      <c:pt idx="5">
                        <c:v>2021-T2</c:v>
                      </c:pt>
                      <c:pt idx="6">
                        <c:v>2021-T3</c:v>
                      </c:pt>
                      <c:pt idx="7">
                        <c:v>2021-T4</c:v>
                      </c:pt>
                      <c:pt idx="8">
                        <c:v>2021-T1</c:v>
                      </c:pt>
                      <c:pt idx="9">
                        <c:v>2022-T1</c:v>
                      </c:pt>
                      <c:pt idx="10">
                        <c:v>2022-T3</c:v>
                      </c:pt>
                      <c:pt idx="11">
                        <c:v>2022-T4</c:v>
                      </c:pt>
                      <c:pt idx="12">
                        <c:v>2023-T1</c:v>
                      </c:pt>
                      <c:pt idx="13">
                        <c:v>2023-T2</c:v>
                      </c:pt>
                      <c:pt idx="14">
                        <c:v>2023-T3</c:v>
                      </c:pt>
                      <c:pt idx="15">
                        <c:v>2023-T4</c:v>
                      </c:pt>
                      <c:pt idx="16">
                        <c:v>2024-T1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Datos!$M$4:$M$18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430-4729-AAEC-8410D6CC18C0}"/>
                  </c:ext>
                </c:extLst>
              </c15:ser>
            </c15:filteredLineSeries>
          </c:ext>
        </c:extLst>
      </c:lineChart>
      <c:catAx>
        <c:axId val="4444745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4477008"/>
        <c:crosses val="max"/>
        <c:auto val="1"/>
        <c:lblAlgn val="ctr"/>
        <c:lblOffset val="100"/>
        <c:noMultiLvlLbl val="0"/>
      </c:catAx>
      <c:valAx>
        <c:axId val="444477008"/>
        <c:scaling>
          <c:orientation val="minMax"/>
          <c:max val="1.4"/>
          <c:min val="-0.60000000000000009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crossAx val="44447451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332477</xdr:colOff>
      <xdr:row>41</xdr:row>
      <xdr:rowOff>47000</xdr:rowOff>
    </xdr:from>
    <xdr:to>
      <xdr:col>17</xdr:col>
      <xdr:colOff>179566</xdr:colOff>
      <xdr:row>42</xdr:row>
      <xdr:rowOff>131469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381251" y="7918604"/>
          <a:ext cx="4375957" cy="264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0</xdr:colOff>
      <xdr:row>19</xdr:row>
      <xdr:rowOff>137001</xdr:rowOff>
    </xdr:from>
    <xdr:ext cx="1922065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C4B4B7D-5CB7-44BD-8888-2E8D358AF1EE}"/>
                </a:ext>
              </a:extLst>
            </xdr:cNvPr>
            <xdr:cNvSpPr txBox="1"/>
          </xdr:nvSpPr>
          <xdr:spPr>
            <a:xfrm>
              <a:off x="0" y="3708876"/>
              <a:ext cx="1922065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1100" i="1">
                      <a:latin typeface="Cambria Math" panose="02040503050406030204" pitchFamily="18" charset="0"/>
                    </a:rPr>
                    <m:t>𝑂𝑐𝑢𝑝𝐻𝑜𝑡</m:t>
                  </m:r>
                  <m:r>
                    <a:rPr lang="es-MX" sz="110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es-MX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d>
                        <m:dPr>
                          <m:ctrlPr>
                            <a:rPr lang="es-MX" sz="11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s-MX" sz="110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s-MX" sz="1100" i="1">
                                  <a:latin typeface="Cambria Math" panose="02040503050406030204" pitchFamily="18" charset="0"/>
                                </a:rPr>
                                <m:t>𝑂𝑐𝑃𝑎𝑐𝑡</m:t>
                              </m:r>
                            </m:num>
                            <m:den>
                              <m:r>
                                <a:rPr lang="es-MX" sz="1100" i="1">
                                  <a:latin typeface="Cambria Math" panose="02040503050406030204" pitchFamily="18" charset="0"/>
                                </a:rPr>
                                <m:t>𝑂𝑐𝑃𝑎𝑛𝑡</m:t>
                              </m:r>
                            </m:den>
                          </m:f>
                        </m:e>
                      </m:d>
                      <m:r>
                        <a:rPr lang="es-MX" sz="1100" i="1">
                          <a:latin typeface="Cambria Math" panose="02040503050406030204" pitchFamily="18" charset="0"/>
                        </a:rPr>
                        <m:t>−1</m:t>
                      </m:r>
                    </m:e>
                  </m:d>
                </m:oMath>
              </a14:m>
              <a:r>
                <a:rPr lang="es-MX" sz="1100"/>
                <a:t>X100</a:t>
              </a: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C4B4B7D-5CB7-44BD-8888-2E8D358AF1EE}"/>
                </a:ext>
              </a:extLst>
            </xdr:cNvPr>
            <xdr:cNvSpPr txBox="1"/>
          </xdr:nvSpPr>
          <xdr:spPr>
            <a:xfrm>
              <a:off x="0" y="3708876"/>
              <a:ext cx="1922065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𝑂𝑐𝑢𝑝𝐻𝑜𝑡=((𝑂𝑐𝑃𝑎𝑐𝑡/𝑂𝑐𝑃𝑎𝑛𝑡)−1)</a:t>
              </a:r>
              <a:r>
                <a:rPr lang="es-MX" sz="1100"/>
                <a:t>X100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69273</xdr:colOff>
      <xdr:row>0</xdr:row>
      <xdr:rowOff>147205</xdr:rowOff>
    </xdr:from>
    <xdr:to>
      <xdr:col>5</xdr:col>
      <xdr:colOff>231</xdr:colOff>
      <xdr:row>3</xdr:row>
      <xdr:rowOff>145191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F06F1C6-604B-468C-B2F7-C12D43B26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147205"/>
          <a:ext cx="1913986" cy="543509"/>
        </a:xfrm>
        <a:prstGeom prst="rect">
          <a:avLst/>
        </a:prstGeom>
      </xdr:spPr>
    </xdr:pic>
    <xdr:clientData/>
  </xdr:twoCellAnchor>
  <xdr:twoCellAnchor editAs="oneCell">
    <xdr:from>
      <xdr:col>0</xdr:col>
      <xdr:colOff>62462</xdr:colOff>
      <xdr:row>40</xdr:row>
      <xdr:rowOff>102178</xdr:rowOff>
    </xdr:from>
    <xdr:to>
      <xdr:col>4</xdr:col>
      <xdr:colOff>318858</xdr:colOff>
      <xdr:row>43</xdr:row>
      <xdr:rowOff>117482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796E41D-66FE-4F25-8595-08CDA87B8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2" y="7955973"/>
          <a:ext cx="1913986" cy="560827"/>
        </a:xfrm>
        <a:prstGeom prst="rect">
          <a:avLst/>
        </a:prstGeom>
      </xdr:spPr>
    </xdr:pic>
    <xdr:clientData/>
  </xdr:twoCellAnchor>
  <xdr:twoCellAnchor editAs="oneCell">
    <xdr:from>
      <xdr:col>20</xdr:col>
      <xdr:colOff>105833</xdr:colOff>
      <xdr:row>40</xdr:row>
      <xdr:rowOff>59628</xdr:rowOff>
    </xdr:from>
    <xdr:to>
      <xdr:col>23</xdr:col>
      <xdr:colOff>265525</xdr:colOff>
      <xdr:row>43</xdr:row>
      <xdr:rowOff>139450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8A4548-7816-4351-B4E6-BC03CFD96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833" y="7446795"/>
          <a:ext cx="1302692" cy="619572"/>
        </a:xfrm>
        <a:prstGeom prst="rect">
          <a:avLst/>
        </a:prstGeom>
      </xdr:spPr>
    </xdr:pic>
    <xdr:clientData/>
  </xdr:twoCellAnchor>
  <xdr:twoCellAnchor editAs="oneCell">
    <xdr:from>
      <xdr:col>20</xdr:col>
      <xdr:colOff>152399</xdr:colOff>
      <xdr:row>0</xdr:row>
      <xdr:rowOff>10945</xdr:rowOff>
    </xdr:from>
    <xdr:to>
      <xdr:col>23</xdr:col>
      <xdr:colOff>312091</xdr:colOff>
      <xdr:row>3</xdr:row>
      <xdr:rowOff>90767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E4419F7-0DED-4AC7-A364-890B8F10C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10945"/>
          <a:ext cx="1302692" cy="619572"/>
        </a:xfrm>
        <a:prstGeom prst="rect">
          <a:avLst/>
        </a:prstGeom>
      </xdr:spPr>
    </xdr:pic>
    <xdr:clientData/>
  </xdr:twoCellAnchor>
  <xdr:twoCellAnchor>
    <xdr:from>
      <xdr:col>12</xdr:col>
      <xdr:colOff>26958</xdr:colOff>
      <xdr:row>24</xdr:row>
      <xdr:rowOff>26958</xdr:rowOff>
    </xdr:from>
    <xdr:to>
      <xdr:col>23</xdr:col>
      <xdr:colOff>332477</xdr:colOff>
      <xdr:row>36</xdr:row>
      <xdr:rowOff>170731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A82C976-D4F5-43F0-93A3-F7AEC80C2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161925</xdr:rowOff>
    </xdr:from>
    <xdr:to>
      <xdr:col>5</xdr:col>
      <xdr:colOff>412173</xdr:colOff>
      <xdr:row>30</xdr:row>
      <xdr:rowOff>145324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1ACDA73-439E-453E-8332-FE0213E64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742949</xdr:colOff>
      <xdr:row>7</xdr:row>
      <xdr:rowOff>0</xdr:rowOff>
    </xdr:from>
    <xdr:to>
      <xdr:col>20</xdr:col>
      <xdr:colOff>495300</xdr:colOff>
      <xdr:row>23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70E6D3-BF56-418F-A221-1D2872EF6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6A2FC7-D234-418E-86CF-701E4F97855F}" name="Tabla13" displayName="Tabla13" ref="A1:G14" totalsRowCount="1">
  <autoFilter ref="A1:G13" xr:uid="{F6153BA4-56C9-4FF0-A97F-73C17819D0DC}"/>
  <tableColumns count="7">
    <tableColumn id="1" xr3:uid="{4BCCE55D-8CEF-4016-9E2C-4ECE892CDC40}" name="Columna1" dataDxfId="16" totalsRowDxfId="6"/>
    <tableColumn id="2" xr3:uid="{8FF1BCFA-C483-47BF-9F33-D8F54166C6FF}" name="2019" totalsRowFunction="average" dataDxfId="15" totalsRowDxfId="5" dataCellStyle="Porcentaje"/>
    <tableColumn id="3" xr3:uid="{3CC98C2B-B31D-4109-BEB9-3613D482BEB0}" name="2020" totalsRowFunction="average" dataDxfId="14" totalsRowDxfId="4"/>
    <tableColumn id="4" xr3:uid="{65E82D63-2BA1-41AC-99A2-B42E493D06F7}" name="2021" totalsRowFunction="average" dataDxfId="13" totalsRowDxfId="3"/>
    <tableColumn id="5" xr3:uid="{89B7AAE9-3CF8-4505-A169-523289CD6550}" name="2022" totalsRowFunction="average" dataDxfId="12" totalsRowDxfId="2"/>
    <tableColumn id="6" xr3:uid="{63561B55-01AC-42C4-A220-D730D7A0EB2C}" name="2023" totalsRowFunction="average" dataDxfId="11" totalsRowDxfId="1" totalsRowCellStyle="Porcentaje"/>
    <tableColumn id="7" xr3:uid="{12F80E55-36E1-4610-B5D6-035551FCA758}" name="2024" totalsRow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D04F16-848A-4DF9-8CD4-D908EDD98DBB}" name="Tabla1" displayName="Tabla1" ref="I2:M19" totalsRowShown="0">
  <autoFilter ref="I2:M19" xr:uid="{CCD04F16-848A-4DF9-8CD4-D908EDD98DBB}"/>
  <tableColumns count="5">
    <tableColumn id="1" xr3:uid="{6FC06FB7-688B-4B51-B4C0-D5BA870098A7}" name="Periodo1"/>
    <tableColumn id="2" xr3:uid="{C05310C9-F8F4-4591-B664-EB3EDB221FCF}" name="Periodo2" dataDxfId="10"/>
    <tableColumn id="3" xr3:uid="{F5A712CA-C897-4D3F-842E-5658209D9466}" name="% DE OCUPACIÓN" dataDxfId="9"/>
    <tableColumn id="4" xr3:uid="{2F500F92-232E-4354-91C7-154143C61E94}" name="Variación" dataDxfId="8">
      <calculatedColumnFormula>(K3/K2)-1</calculatedColumnFormula>
    </tableColumn>
    <tableColumn id="5" xr3:uid="{08BA84A1-9A32-42EC-8F9F-A1E917023B3B}" name="Base  Cero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9"/>
  <sheetViews>
    <sheetView tabSelected="1" view="pageBreakPreview" zoomScale="106" zoomScaleNormal="120" zoomScaleSheetLayoutView="106" workbookViewId="0">
      <selection activeCell="A8" sqref="A8:D8"/>
    </sheetView>
  </sheetViews>
  <sheetFormatPr baseColWidth="10" defaultColWidth="9.140625" defaultRowHeight="14.25" x14ac:dyDescent="0.2"/>
  <cols>
    <col min="1" max="1" width="4.42578125" style="1" customWidth="1"/>
    <col min="2" max="2" width="6.5703125" style="1" customWidth="1"/>
    <col min="3" max="4" width="6.85546875" style="1" customWidth="1"/>
    <col min="5" max="5" width="4.85546875" style="1" customWidth="1"/>
    <col min="6" max="6" width="4.5703125" style="1" customWidth="1"/>
    <col min="7" max="24" width="5.7109375" style="1" customWidth="1"/>
    <col min="25" max="16384" width="9.140625" style="1"/>
  </cols>
  <sheetData>
    <row r="1" spans="1:24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</row>
    <row r="2" spans="1:24" x14ac:dyDescent="0.2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3"/>
    </row>
    <row r="3" spans="1:24" x14ac:dyDescent="0.2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/>
    </row>
    <row r="4" spans="1:24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3"/>
    </row>
    <row r="5" spans="1:24" ht="15" x14ac:dyDescent="0.25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 ht="21.75" customHeight="1" x14ac:dyDescent="0.2">
      <c r="A6" s="95" t="s">
        <v>27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</row>
    <row r="7" spans="1:24" ht="9.9499999999999993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3"/>
    </row>
    <row r="8" spans="1:24" ht="15.75" customHeight="1" x14ac:dyDescent="0.2">
      <c r="A8" s="99" t="s">
        <v>3</v>
      </c>
      <c r="B8" s="99"/>
      <c r="C8" s="99"/>
      <c r="D8" s="99"/>
      <c r="E8" s="100" t="s">
        <v>67</v>
      </c>
      <c r="F8" s="100"/>
      <c r="G8" s="100"/>
      <c r="H8" s="100"/>
      <c r="I8" s="99" t="s">
        <v>4</v>
      </c>
      <c r="J8" s="99"/>
      <c r="K8" s="99"/>
      <c r="L8" s="96" t="s">
        <v>24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15.75" customHeight="1" x14ac:dyDescent="0.2">
      <c r="A9" s="99" t="s">
        <v>11</v>
      </c>
      <c r="B9" s="99"/>
      <c r="C9" s="99"/>
      <c r="D9" s="99"/>
      <c r="E9" s="101" t="s">
        <v>51</v>
      </c>
      <c r="F9" s="101"/>
      <c r="G9" s="101"/>
      <c r="H9" s="101"/>
      <c r="I9" s="99" t="s">
        <v>23</v>
      </c>
      <c r="J9" s="99"/>
      <c r="K9" s="99"/>
      <c r="L9" s="97" t="s">
        <v>26</v>
      </c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ht="15.75" customHeight="1" x14ac:dyDescent="0.2">
      <c r="A10" s="99" t="s">
        <v>6</v>
      </c>
      <c r="B10" s="99"/>
      <c r="C10" s="99"/>
      <c r="D10" s="99"/>
      <c r="E10" s="101" t="s">
        <v>25</v>
      </c>
      <c r="F10" s="101"/>
      <c r="G10" s="101"/>
      <c r="H10" s="101"/>
      <c r="I10" s="99" t="s">
        <v>7</v>
      </c>
      <c r="J10" s="99"/>
      <c r="K10" s="99"/>
      <c r="L10" s="97" t="s">
        <v>53</v>
      </c>
      <c r="M10" s="97"/>
      <c r="N10" s="97"/>
      <c r="O10" s="97"/>
      <c r="P10" s="97"/>
      <c r="Q10" s="99" t="s">
        <v>5</v>
      </c>
      <c r="R10" s="99"/>
      <c r="S10" s="99"/>
      <c r="T10" s="98">
        <v>45436</v>
      </c>
      <c r="U10" s="98"/>
      <c r="V10" s="98"/>
      <c r="W10" s="98"/>
      <c r="X10" s="98"/>
    </row>
    <row r="11" spans="1:24" ht="9.9499999999999993" customHeight="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3"/>
    </row>
    <row r="12" spans="1:24" ht="15.75" customHeight="1" x14ac:dyDescent="0.2">
      <c r="A12" s="71" t="s">
        <v>0</v>
      </c>
      <c r="B12" s="71"/>
      <c r="C12" s="71"/>
      <c r="D12" s="71"/>
      <c r="E12" s="71"/>
      <c r="F12" s="71"/>
      <c r="G12" s="71"/>
      <c r="H12" s="71"/>
      <c r="I12" s="71"/>
      <c r="J12" s="71"/>
      <c r="K12" s="71" t="s">
        <v>16</v>
      </c>
      <c r="L12" s="71"/>
      <c r="M12" s="71"/>
      <c r="N12" s="71"/>
      <c r="O12" s="71"/>
      <c r="P12" s="71"/>
      <c r="Q12" s="71"/>
      <c r="R12" s="71" t="s">
        <v>8</v>
      </c>
      <c r="S12" s="71"/>
      <c r="T12" s="71"/>
      <c r="U12" s="71"/>
      <c r="V12" s="71"/>
      <c r="W12" s="71"/>
      <c r="X12" s="71"/>
    </row>
    <row r="13" spans="1:24" ht="15.75" customHeight="1" x14ac:dyDescent="0.2">
      <c r="A13" s="85" t="s">
        <v>45</v>
      </c>
      <c r="B13" s="85"/>
      <c r="C13" s="85"/>
      <c r="D13" s="85"/>
      <c r="E13" s="85"/>
      <c r="F13" s="85"/>
      <c r="G13" s="85"/>
      <c r="H13" s="85"/>
      <c r="I13" s="85"/>
      <c r="J13" s="85"/>
      <c r="K13" s="85" t="s">
        <v>46</v>
      </c>
      <c r="L13" s="85"/>
      <c r="M13" s="85"/>
      <c r="N13" s="85"/>
      <c r="O13" s="85"/>
      <c r="P13" s="85"/>
      <c r="Q13" s="85"/>
      <c r="R13" s="86" t="s">
        <v>47</v>
      </c>
      <c r="S13" s="87"/>
      <c r="T13" s="87"/>
      <c r="U13" s="87"/>
      <c r="V13" s="87"/>
      <c r="W13" s="87"/>
      <c r="X13" s="88"/>
    </row>
    <row r="14" spans="1:24" ht="15" customHeight="1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9"/>
      <c r="S14" s="90"/>
      <c r="T14" s="90"/>
      <c r="U14" s="90"/>
      <c r="V14" s="90"/>
      <c r="W14" s="90"/>
      <c r="X14" s="91"/>
    </row>
    <row r="15" spans="1:24" ht="15" customHeigh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9"/>
      <c r="S15" s="90"/>
      <c r="T15" s="90"/>
      <c r="U15" s="90"/>
      <c r="V15" s="90"/>
      <c r="W15" s="90"/>
      <c r="X15" s="91"/>
    </row>
    <row r="16" spans="1:24" ht="15.75" customHeight="1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92"/>
      <c r="S16" s="93"/>
      <c r="T16" s="93"/>
      <c r="U16" s="93"/>
      <c r="V16" s="93"/>
      <c r="W16" s="93"/>
      <c r="X16" s="94"/>
    </row>
    <row r="17" spans="1:33" ht="9.9499999999999993" customHeight="1" x14ac:dyDescent="0.2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3"/>
    </row>
    <row r="18" spans="1:33" ht="15.75" customHeight="1" x14ac:dyDescent="0.2">
      <c r="A18" s="71" t="s">
        <v>2</v>
      </c>
      <c r="B18" s="71"/>
      <c r="C18" s="71"/>
      <c r="D18" s="71"/>
      <c r="E18" s="71"/>
      <c r="F18" s="71"/>
      <c r="G18" s="71" t="s">
        <v>1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33" ht="13.5" customHeight="1" x14ac:dyDescent="0.2">
      <c r="A19" s="73"/>
      <c r="B19" s="73"/>
      <c r="C19" s="73"/>
      <c r="D19" s="73"/>
      <c r="E19" s="73"/>
      <c r="F19" s="73"/>
      <c r="G19" s="76" t="s">
        <v>48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</row>
    <row r="20" spans="1:33" ht="10.5" customHeight="1" x14ac:dyDescent="0.2">
      <c r="A20" s="73"/>
      <c r="B20" s="73"/>
      <c r="C20" s="73"/>
      <c r="D20" s="73"/>
      <c r="E20" s="73"/>
      <c r="F20" s="73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1"/>
    </row>
    <row r="21" spans="1:33" ht="18" customHeight="1" x14ac:dyDescent="0.2">
      <c r="A21" s="73"/>
      <c r="B21" s="73"/>
      <c r="C21" s="73"/>
      <c r="D21" s="73"/>
      <c r="E21" s="73"/>
      <c r="F21" s="73"/>
      <c r="G21" s="82" t="s">
        <v>49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4"/>
      <c r="AB21" s="6"/>
      <c r="AC21" s="6"/>
      <c r="AD21" s="6"/>
      <c r="AE21" s="6"/>
    </row>
    <row r="22" spans="1:33" ht="24" customHeight="1" x14ac:dyDescent="0.2">
      <c r="A22" s="73"/>
      <c r="B22" s="73"/>
      <c r="C22" s="73"/>
      <c r="D22" s="73"/>
      <c r="E22" s="73"/>
      <c r="F22" s="73"/>
      <c r="G22" s="82" t="s">
        <v>50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AB22" s="6"/>
      <c r="AC22" s="6"/>
      <c r="AD22" s="6"/>
      <c r="AE22" s="6"/>
    </row>
    <row r="23" spans="1:33" ht="9.9499999999999993" customHeight="1" x14ac:dyDescent="0.2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3"/>
      <c r="AB23" s="6"/>
      <c r="AC23" s="6"/>
      <c r="AD23" s="6"/>
      <c r="AE23" s="6"/>
    </row>
    <row r="24" spans="1:33" ht="15" x14ac:dyDescent="0.25">
      <c r="A24" s="72" t="s">
        <v>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5" t="s">
        <v>15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AB24" s="6"/>
      <c r="AC24" s="7"/>
      <c r="AD24" s="7"/>
      <c r="AE24" s="6"/>
    </row>
    <row r="25" spans="1:33" ht="15" customHeight="1" x14ac:dyDescent="0.25">
      <c r="A25" s="131" t="s">
        <v>28</v>
      </c>
      <c r="B25" s="125" t="s">
        <v>97</v>
      </c>
      <c r="C25" s="125"/>
      <c r="D25" s="125"/>
      <c r="E25" s="125"/>
      <c r="F25" s="126"/>
      <c r="G25" s="109" t="s">
        <v>12</v>
      </c>
      <c r="H25" s="110"/>
      <c r="I25" s="67" t="s">
        <v>13</v>
      </c>
      <c r="J25" s="68"/>
      <c r="K25" s="67" t="s">
        <v>63</v>
      </c>
      <c r="L25" s="68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Z25" s="6"/>
      <c r="AA25" s="6"/>
      <c r="AB25" s="6"/>
      <c r="AC25" s="8"/>
      <c r="AD25" s="6"/>
      <c r="AE25" s="6"/>
      <c r="AF25" s="6"/>
      <c r="AG25" s="6"/>
    </row>
    <row r="26" spans="1:33" ht="28.5" customHeight="1" x14ac:dyDescent="0.2">
      <c r="A26" s="131"/>
      <c r="B26" s="63">
        <v>2020</v>
      </c>
      <c r="C26" s="62">
        <v>2021</v>
      </c>
      <c r="D26" s="143">
        <v>2022</v>
      </c>
      <c r="E26" s="127">
        <v>2023</v>
      </c>
      <c r="F26" s="127"/>
      <c r="G26" s="111">
        <v>2024</v>
      </c>
      <c r="H26" s="111"/>
      <c r="I26" s="69"/>
      <c r="J26" s="70"/>
      <c r="K26" s="69"/>
      <c r="L26" s="70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Z26" s="112"/>
      <c r="AA26" s="112"/>
      <c r="AB26" s="112"/>
      <c r="AC26" s="112"/>
      <c r="AD26" s="112"/>
      <c r="AE26" s="112"/>
      <c r="AF26" s="112"/>
      <c r="AG26" s="112"/>
    </row>
    <row r="27" spans="1:33" ht="15" customHeight="1" x14ac:dyDescent="0.2">
      <c r="A27" s="64" t="s">
        <v>93</v>
      </c>
      <c r="B27" s="130">
        <f>Datos!K3</f>
        <v>0.49263333333333331</v>
      </c>
      <c r="C27" s="128">
        <f>Datos!L7</f>
        <v>-1.7353579175702905E-3</v>
      </c>
      <c r="D27" s="144">
        <f>Datos!L11</f>
        <v>-0.11265624154537091</v>
      </c>
      <c r="E27" s="129">
        <f>Datos!L15</f>
        <v>-2.9588716835982076E-3</v>
      </c>
      <c r="F27" s="129"/>
      <c r="G27" s="132">
        <f>Datos!L19</f>
        <v>-6.5424717102337215E-2</v>
      </c>
      <c r="H27" s="133"/>
      <c r="I27" s="116"/>
      <c r="J27" s="117"/>
      <c r="K27" s="116"/>
      <c r="L27" s="117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Z27" s="120"/>
      <c r="AA27" s="120"/>
      <c r="AB27" s="120"/>
      <c r="AC27" s="120"/>
      <c r="AD27" s="120"/>
      <c r="AE27" s="120"/>
      <c r="AF27" s="120"/>
      <c r="AG27" s="120"/>
    </row>
    <row r="28" spans="1:33" ht="15" customHeight="1" x14ac:dyDescent="0.2">
      <c r="A28" s="64" t="s">
        <v>94</v>
      </c>
      <c r="B28" s="130">
        <f>Datos!K4</f>
        <v>0.20643333333333336</v>
      </c>
      <c r="C28" s="128">
        <f>Datos!L8</f>
        <v>0.35280312907431566</v>
      </c>
      <c r="D28" s="144">
        <f>Datos!L12</f>
        <v>0.35197268126105263</v>
      </c>
      <c r="E28" s="129">
        <f>Datos!L16</f>
        <v>4.4465327925610865E-2</v>
      </c>
      <c r="F28" s="129"/>
      <c r="G28" s="113"/>
      <c r="H28" s="114"/>
      <c r="I28" s="116"/>
      <c r="J28" s="117"/>
      <c r="K28" s="116"/>
      <c r="L28" s="117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Z28" s="118"/>
      <c r="AA28" s="118"/>
      <c r="AB28" s="119"/>
      <c r="AC28" s="118"/>
      <c r="AD28" s="118"/>
      <c r="AE28" s="118"/>
      <c r="AF28" s="121"/>
      <c r="AG28" s="121"/>
    </row>
    <row r="29" spans="1:33" ht="15" customHeight="1" x14ac:dyDescent="0.2">
      <c r="A29" s="64" t="s">
        <v>95</v>
      </c>
      <c r="B29" s="130">
        <f>Datos!K5</f>
        <v>0.16684333333333334</v>
      </c>
      <c r="C29" s="128">
        <f>Datos!L9</f>
        <v>9.9074787972243339E-2</v>
      </c>
      <c r="D29" s="144">
        <f>Datos!L13</f>
        <v>-0.13238013621397304</v>
      </c>
      <c r="E29" s="129">
        <f>Datos!L17</f>
        <v>-0.13339963062935078</v>
      </c>
      <c r="F29" s="129"/>
      <c r="G29" s="113"/>
      <c r="H29" s="114"/>
      <c r="I29" s="116"/>
      <c r="J29" s="117"/>
      <c r="K29" s="116"/>
      <c r="L29" s="117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Z29" s="118"/>
      <c r="AA29" s="118"/>
      <c r="AB29" s="115"/>
      <c r="AC29" s="115"/>
      <c r="AD29" s="118"/>
      <c r="AE29" s="118"/>
      <c r="AF29" s="115"/>
      <c r="AG29" s="115"/>
    </row>
    <row r="30" spans="1:33" ht="15" customHeight="1" x14ac:dyDescent="0.2">
      <c r="A30" s="64" t="s">
        <v>96</v>
      </c>
      <c r="B30" s="130">
        <f>Datos!K6</f>
        <v>0.3841666666666666</v>
      </c>
      <c r="C30" s="128">
        <f>Datos!L10</f>
        <v>8.0381152811878964E-2</v>
      </c>
      <c r="D30" s="144">
        <f>Datos!L14</f>
        <v>5.4169265959658874E-2</v>
      </c>
      <c r="E30" s="129">
        <f>Datos!L18</f>
        <v>0.10584699453551916</v>
      </c>
      <c r="F30" s="129"/>
      <c r="G30" s="113"/>
      <c r="H30" s="114"/>
      <c r="I30" s="116"/>
      <c r="J30" s="117"/>
      <c r="K30" s="116"/>
      <c r="L30" s="117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Z30" s="118"/>
      <c r="AA30" s="118"/>
      <c r="AB30" s="118"/>
      <c r="AC30" s="118"/>
      <c r="AD30" s="118"/>
      <c r="AE30" s="118"/>
      <c r="AF30" s="118"/>
      <c r="AG30" s="118"/>
    </row>
    <row r="31" spans="1:33" ht="15" customHeight="1" x14ac:dyDescent="0.2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7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Z31" s="118"/>
      <c r="AA31" s="118"/>
      <c r="AB31" s="118"/>
      <c r="AC31" s="118"/>
      <c r="AD31" s="118"/>
      <c r="AE31" s="118"/>
      <c r="AF31" s="118"/>
      <c r="AG31" s="118"/>
    </row>
    <row r="32" spans="1:33" ht="15" customHeight="1" x14ac:dyDescent="0.2">
      <c r="A32" s="134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Z32" s="48"/>
      <c r="AA32" s="48"/>
      <c r="AB32" s="48"/>
      <c r="AC32" s="48"/>
      <c r="AD32" s="48"/>
      <c r="AE32" s="48"/>
      <c r="AF32" s="48"/>
      <c r="AG32" s="48"/>
    </row>
    <row r="33" spans="1:33" ht="15" customHeight="1" x14ac:dyDescent="0.2">
      <c r="A33" s="134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Z33" s="48"/>
      <c r="AA33" s="48"/>
      <c r="AB33" s="48"/>
      <c r="AC33" s="48"/>
      <c r="AD33" s="48"/>
      <c r="AE33" s="48"/>
      <c r="AF33" s="48"/>
      <c r="AG33" s="48"/>
    </row>
    <row r="34" spans="1:33" ht="15" customHeight="1" x14ac:dyDescent="0.2">
      <c r="A34" s="134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Z34" s="41"/>
      <c r="AA34" s="41"/>
      <c r="AB34" s="41"/>
      <c r="AC34" s="41"/>
      <c r="AD34" s="41"/>
      <c r="AE34" s="41"/>
      <c r="AF34" s="41"/>
      <c r="AG34" s="41"/>
    </row>
    <row r="35" spans="1:33" ht="15" customHeight="1" x14ac:dyDescent="0.2">
      <c r="A35" s="134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Z35" s="6"/>
      <c r="AA35" s="6"/>
      <c r="AB35" s="6"/>
      <c r="AC35" s="6"/>
      <c r="AD35" s="6"/>
      <c r="AE35" s="6"/>
      <c r="AF35" s="6"/>
      <c r="AG35" s="6"/>
    </row>
    <row r="36" spans="1:33" ht="15" customHeight="1" x14ac:dyDescent="0.2">
      <c r="A36" s="134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9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33" ht="15" customHeight="1" x14ac:dyDescent="0.2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33" ht="15" customHeight="1" x14ac:dyDescent="0.2">
      <c r="A38" s="20" t="s">
        <v>14</v>
      </c>
      <c r="B38" s="37"/>
      <c r="C38" s="10"/>
      <c r="D38" s="10"/>
      <c r="E38" s="21"/>
      <c r="F38" s="21"/>
      <c r="G38" s="21"/>
      <c r="H38" s="21"/>
      <c r="I38" s="10"/>
      <c r="J38" s="10"/>
      <c r="K38" s="10"/>
      <c r="L38" s="10"/>
      <c r="M38" s="21"/>
      <c r="N38" s="21"/>
      <c r="O38" s="21"/>
      <c r="P38" s="21"/>
      <c r="Q38" s="21"/>
      <c r="R38" s="21"/>
      <c r="S38" s="21"/>
      <c r="T38" s="21"/>
      <c r="U38" s="10"/>
      <c r="V38" s="10"/>
      <c r="W38" s="10"/>
      <c r="X38" s="11"/>
    </row>
    <row r="39" spans="1:33" ht="15" customHeight="1" x14ac:dyDescent="0.2">
      <c r="A39" s="65" t="s">
        <v>60</v>
      </c>
      <c r="B39" s="6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</row>
    <row r="40" spans="1:33" ht="15.75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7"/>
      <c r="K40" s="16"/>
      <c r="L40" s="16"/>
      <c r="M40" s="18"/>
      <c r="N40" s="18"/>
      <c r="O40" s="18"/>
      <c r="P40" s="18"/>
      <c r="Q40" s="18"/>
      <c r="R40" s="18"/>
      <c r="S40" s="18"/>
      <c r="T40" s="18"/>
      <c r="U40" s="16"/>
      <c r="V40" s="16"/>
      <c r="W40" s="102" t="s">
        <v>17</v>
      </c>
      <c r="X40" s="103"/>
    </row>
    <row r="41" spans="1:33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</row>
    <row r="42" spans="1:33" x14ac:dyDescent="0.2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3"/>
    </row>
    <row r="43" spans="1:33" x14ac:dyDescent="0.2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3"/>
    </row>
    <row r="44" spans="1:33" x14ac:dyDescent="0.2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3"/>
    </row>
    <row r="45" spans="1:33" ht="15" x14ac:dyDescent="0.25">
      <c r="A45" s="72" t="s">
        <v>10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33" ht="15.75" x14ac:dyDescent="0.2">
      <c r="A46" s="95" t="str">
        <f>A6</f>
        <v>Tasa de variación de ocupación hotelera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</row>
    <row r="47" spans="1:33" x14ac:dyDescent="0.2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3"/>
    </row>
    <row r="48" spans="1:33" ht="15" customHeight="1" x14ac:dyDescent="0.2">
      <c r="A48" s="99" t="s">
        <v>19</v>
      </c>
      <c r="B48" s="99"/>
      <c r="C48" s="99"/>
      <c r="D48" s="99"/>
      <c r="E48" s="99"/>
      <c r="F48" s="104" t="s">
        <v>47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ht="15.75" x14ac:dyDescent="0.2">
      <c r="A49" s="105" t="s">
        <v>55</v>
      </c>
      <c r="B49" s="105"/>
      <c r="C49" s="105"/>
      <c r="D49" s="105"/>
      <c r="E49" s="105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</row>
    <row r="50" spans="1:24" x14ac:dyDescent="0.2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3"/>
    </row>
    <row r="51" spans="1:24" ht="15" customHeight="1" x14ac:dyDescent="0.2">
      <c r="A51" s="71" t="s">
        <v>20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4" ht="15" customHeight="1" x14ac:dyDescent="0.2">
      <c r="A52" s="85" t="s">
        <v>64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ht="15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ht="15" customHeight="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ht="15" customHeight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5" customHeight="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ht="15.75" customHeight="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x14ac:dyDescent="0.2">
      <c r="A59" s="71" t="s">
        <v>21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24" ht="14.25" customHeight="1" x14ac:dyDescent="0.2">
      <c r="A60" s="85" t="s">
        <v>65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1:24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4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1:24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1:24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1:24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</row>
    <row r="67" spans="1:24" ht="15.7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1:24" x14ac:dyDescent="0.2">
      <c r="A68" s="71" t="s">
        <v>22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1:24" x14ac:dyDescent="0.2">
      <c r="A69" s="85" t="s">
        <v>66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1:24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</row>
    <row r="71" spans="1:24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1:24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1:24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</row>
    <row r="75" spans="1:24" ht="15" customHeight="1" x14ac:dyDescent="0.2">
      <c r="A75" s="106" t="s">
        <v>14</v>
      </c>
      <c r="B75" s="19"/>
      <c r="C75" s="19"/>
      <c r="D75" s="19"/>
      <c r="E75" s="19"/>
      <c r="F75" s="19"/>
      <c r="G75" s="19"/>
      <c r="H75" s="19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4"/>
    </row>
    <row r="76" spans="1:24" x14ac:dyDescent="0.2">
      <c r="A76" s="107"/>
      <c r="B76" s="2"/>
      <c r="C76" s="2"/>
      <c r="D76" s="2"/>
      <c r="E76" s="3"/>
      <c r="F76" s="3"/>
      <c r="G76" s="3"/>
      <c r="H76" s="3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13"/>
    </row>
    <row r="77" spans="1:24" x14ac:dyDescent="0.2">
      <c r="A77" s="107"/>
      <c r="B77" s="2"/>
      <c r="C77" s="2"/>
      <c r="D77" s="2"/>
      <c r="E77" s="3"/>
      <c r="F77" s="3"/>
      <c r="G77" s="3"/>
      <c r="H77" s="3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13"/>
    </row>
    <row r="78" spans="1:24" x14ac:dyDescent="0.2">
      <c r="A78" s="107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13"/>
    </row>
    <row r="79" spans="1:24" x14ac:dyDescent="0.2">
      <c r="A79" s="108"/>
      <c r="B79" s="16"/>
      <c r="C79" s="16"/>
      <c r="D79" s="16"/>
      <c r="E79" s="16"/>
      <c r="F79" s="16"/>
      <c r="G79" s="16"/>
      <c r="H79" s="16"/>
      <c r="I79" s="16"/>
      <c r="J79" s="17"/>
      <c r="K79" s="16"/>
      <c r="L79" s="16"/>
      <c r="M79" s="18"/>
      <c r="N79" s="18"/>
      <c r="O79" s="18"/>
      <c r="P79" s="18"/>
      <c r="Q79" s="18"/>
      <c r="R79" s="18"/>
      <c r="S79" s="18"/>
      <c r="T79" s="18"/>
      <c r="U79" s="16"/>
      <c r="V79" s="16"/>
      <c r="W79" s="102" t="s">
        <v>18</v>
      </c>
      <c r="X79" s="103"/>
    </row>
  </sheetData>
  <mergeCells count="90">
    <mergeCell ref="A25:A26"/>
    <mergeCell ref="B25:F25"/>
    <mergeCell ref="A31:L37"/>
    <mergeCell ref="I30:J30"/>
    <mergeCell ref="K27:L27"/>
    <mergeCell ref="K28:L28"/>
    <mergeCell ref="K29:L29"/>
    <mergeCell ref="K30:L30"/>
    <mergeCell ref="E30:F30"/>
    <mergeCell ref="G27:H27"/>
    <mergeCell ref="G28:H28"/>
    <mergeCell ref="G30:H30"/>
    <mergeCell ref="E27:F27"/>
    <mergeCell ref="E28:F28"/>
    <mergeCell ref="E29:F29"/>
    <mergeCell ref="AD26:AG26"/>
    <mergeCell ref="Z27:AC27"/>
    <mergeCell ref="AD27:AG27"/>
    <mergeCell ref="A52:X58"/>
    <mergeCell ref="A45:X45"/>
    <mergeCell ref="A46:X46"/>
    <mergeCell ref="AF30:AG30"/>
    <mergeCell ref="Z31:AA31"/>
    <mergeCell ref="AB31:AC31"/>
    <mergeCell ref="AD31:AE31"/>
    <mergeCell ref="AF31:AG31"/>
    <mergeCell ref="Z30:AA30"/>
    <mergeCell ref="AB30:AC30"/>
    <mergeCell ref="AD30:AE30"/>
    <mergeCell ref="AF28:AG28"/>
    <mergeCell ref="W40:X40"/>
    <mergeCell ref="AD29:AE29"/>
    <mergeCell ref="AF29:AG29"/>
    <mergeCell ref="Z28:AA28"/>
    <mergeCell ref="AB28:AC28"/>
    <mergeCell ref="AD28:AE28"/>
    <mergeCell ref="Z29:AA29"/>
    <mergeCell ref="E26:F26"/>
    <mergeCell ref="Z26:AC26"/>
    <mergeCell ref="G29:H29"/>
    <mergeCell ref="AB29:AC29"/>
    <mergeCell ref="I27:J27"/>
    <mergeCell ref="I28:J28"/>
    <mergeCell ref="I29:J29"/>
    <mergeCell ref="A10:D10"/>
    <mergeCell ref="W79:X79"/>
    <mergeCell ref="A48:E48"/>
    <mergeCell ref="F48:X48"/>
    <mergeCell ref="A49:E49"/>
    <mergeCell ref="F49:X49"/>
    <mergeCell ref="A51:X51"/>
    <mergeCell ref="A59:X59"/>
    <mergeCell ref="A68:X68"/>
    <mergeCell ref="A69:X74"/>
    <mergeCell ref="A60:X67"/>
    <mergeCell ref="A75:A79"/>
    <mergeCell ref="G22:X22"/>
    <mergeCell ref="G25:H25"/>
    <mergeCell ref="G26:H26"/>
    <mergeCell ref="R13:X16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I9:K9"/>
    <mergeCell ref="I10:K10"/>
    <mergeCell ref="I8:K8"/>
    <mergeCell ref="A9:D9"/>
    <mergeCell ref="A12:J12"/>
    <mergeCell ref="G18:X18"/>
    <mergeCell ref="A24:L24"/>
    <mergeCell ref="K25:L26"/>
    <mergeCell ref="A18:F18"/>
    <mergeCell ref="A19:F22"/>
    <mergeCell ref="M25:X37"/>
    <mergeCell ref="M24:X24"/>
    <mergeCell ref="I25:J26"/>
    <mergeCell ref="G19:X20"/>
    <mergeCell ref="G21:X21"/>
    <mergeCell ref="R12:X12"/>
    <mergeCell ref="K12:Q12"/>
    <mergeCell ref="K13:Q16"/>
    <mergeCell ref="A13:J16"/>
  </mergeCells>
  <pageMargins left="0.27559055118110237" right="0.15748031496062992" top="0.15748031496062992" bottom="0.15748031496062992" header="0.31496062992125984" footer="0.31496062992125984"/>
  <pageSetup scale="98" fitToHeight="0" orientation="landscape" r:id="rId1"/>
  <rowBreaks count="1" manualBreakCount="1">
    <brk id="40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F0D9-38A7-413E-886F-49289F69A278}">
  <dimension ref="A1:T22"/>
  <sheetViews>
    <sheetView workbookViewId="0">
      <selection activeCell="H26" sqref="H26"/>
    </sheetView>
  </sheetViews>
  <sheetFormatPr baseColWidth="10" defaultRowHeight="15" x14ac:dyDescent="0.25"/>
  <cols>
    <col min="1" max="1" width="12" customWidth="1"/>
    <col min="9" max="9" width="11.140625" customWidth="1"/>
    <col min="11" max="11" width="23.140625" bestFit="1" customWidth="1"/>
    <col min="12" max="12" width="15.42578125" customWidth="1"/>
    <col min="13" max="13" width="12.28515625" customWidth="1"/>
  </cols>
  <sheetData>
    <row r="1" spans="1:20" x14ac:dyDescent="0.25">
      <c r="A1" s="23" t="s">
        <v>29</v>
      </c>
      <c r="B1" s="24" t="s">
        <v>30</v>
      </c>
      <c r="C1" s="24" t="s">
        <v>31</v>
      </c>
      <c r="D1" s="23" t="s">
        <v>32</v>
      </c>
      <c r="E1" t="s">
        <v>52</v>
      </c>
      <c r="F1" t="s">
        <v>61</v>
      </c>
      <c r="G1" t="s">
        <v>88</v>
      </c>
      <c r="I1" t="s">
        <v>87</v>
      </c>
      <c r="K1" s="61">
        <v>0.64949999999999997</v>
      </c>
      <c r="M1" s="44"/>
      <c r="P1" s="50">
        <v>2020</v>
      </c>
      <c r="Q1" s="50">
        <v>2021</v>
      </c>
      <c r="R1" s="50">
        <v>2022</v>
      </c>
      <c r="S1" s="50">
        <v>2023</v>
      </c>
      <c r="T1" s="43"/>
    </row>
    <row r="2" spans="1:20" x14ac:dyDescent="0.25">
      <c r="A2" s="25" t="s">
        <v>33</v>
      </c>
      <c r="B2" s="26">
        <v>0.53110000000000002</v>
      </c>
      <c r="C2" s="27">
        <v>0.5615</v>
      </c>
      <c r="D2" s="28">
        <v>0.28399999999999997</v>
      </c>
      <c r="E2" s="28">
        <v>0.43330000000000002</v>
      </c>
      <c r="F2" s="28">
        <v>0.57869999999999999</v>
      </c>
      <c r="G2" s="61">
        <v>0.56830000000000003</v>
      </c>
      <c r="I2" t="s">
        <v>83</v>
      </c>
      <c r="J2" s="40" t="s">
        <v>84</v>
      </c>
      <c r="K2" s="44" t="s">
        <v>54</v>
      </c>
      <c r="L2" s="44" t="s">
        <v>62</v>
      </c>
      <c r="M2" s="49" t="s">
        <v>82</v>
      </c>
      <c r="O2" s="38" t="s">
        <v>56</v>
      </c>
      <c r="P2" s="51"/>
      <c r="Q2" s="52">
        <v>-1.7353579175702905E-3</v>
      </c>
      <c r="R2" s="53">
        <v>-0.11265624154537091</v>
      </c>
      <c r="S2" s="52">
        <v>-2.9588716835982076E-3</v>
      </c>
    </row>
    <row r="3" spans="1:20" x14ac:dyDescent="0.25">
      <c r="A3" s="25" t="s">
        <v>34</v>
      </c>
      <c r="B3" s="26">
        <v>0.63849999999999996</v>
      </c>
      <c r="C3" s="27">
        <v>0.56410000000000005</v>
      </c>
      <c r="D3" s="28">
        <v>0.39129999999999998</v>
      </c>
      <c r="E3" s="28">
        <v>0.53349999999999997</v>
      </c>
      <c r="F3" s="28">
        <v>0.72170000000000001</v>
      </c>
      <c r="G3" s="61">
        <v>0.67290000000000005</v>
      </c>
      <c r="H3" s="122">
        <v>2020</v>
      </c>
      <c r="I3" t="s">
        <v>68</v>
      </c>
      <c r="J3" s="38" t="s">
        <v>56</v>
      </c>
      <c r="K3" s="39">
        <f>AVERAGE(C2:C4)</f>
        <v>0.49263333333333331</v>
      </c>
      <c r="L3" s="61">
        <f>(Tabla1[[#This Row],[% DE OCUPACIÓN]]/K1)-1</f>
        <v>-0.24151911726969466</v>
      </c>
      <c r="M3">
        <v>0</v>
      </c>
      <c r="O3" s="38" t="s">
        <v>57</v>
      </c>
      <c r="P3" s="53">
        <v>-0.58095946951755861</v>
      </c>
      <c r="Q3" s="52">
        <v>0.35280312907431566</v>
      </c>
      <c r="R3" s="53">
        <v>0.35197268126105263</v>
      </c>
      <c r="S3" s="52">
        <v>4.4465327925610865E-2</v>
      </c>
    </row>
    <row r="4" spans="1:20" x14ac:dyDescent="0.25">
      <c r="A4" s="25" t="s">
        <v>35</v>
      </c>
      <c r="B4" s="26">
        <v>0.69869999999999999</v>
      </c>
      <c r="C4" s="27">
        <v>0.3523</v>
      </c>
      <c r="D4" s="28">
        <v>0.47520000000000001</v>
      </c>
      <c r="E4" s="28">
        <v>0.67310000000000003</v>
      </c>
      <c r="F4" s="28">
        <v>0.72140000000000004</v>
      </c>
      <c r="G4" s="61">
        <v>0.65010000000000001</v>
      </c>
      <c r="H4" s="122"/>
      <c r="I4" t="s">
        <v>69</v>
      </c>
      <c r="J4" s="38" t="s">
        <v>57</v>
      </c>
      <c r="K4" s="39">
        <f>AVERAGE(C5:C7)</f>
        <v>0.20643333333333336</v>
      </c>
      <c r="L4" s="54">
        <f t="shared" ref="L4" si="0">(K4/K3)-1</f>
        <v>-0.58095946951755861</v>
      </c>
      <c r="M4" s="56">
        <v>0</v>
      </c>
      <c r="O4" s="38" t="s">
        <v>58</v>
      </c>
      <c r="P4" s="53">
        <v>-0.50364120781527544</v>
      </c>
      <c r="Q4" s="52">
        <v>9.9074787972243339E-2</v>
      </c>
      <c r="R4" s="53">
        <v>-0.13238013621397304</v>
      </c>
      <c r="S4" s="52">
        <v>-0.13339963062935078</v>
      </c>
    </row>
    <row r="5" spans="1:20" x14ac:dyDescent="0.25">
      <c r="A5" s="25" t="s">
        <v>36</v>
      </c>
      <c r="B5" s="26">
        <v>0.6079</v>
      </c>
      <c r="C5" s="27">
        <v>0.25130000000000002</v>
      </c>
      <c r="D5" s="34">
        <v>0.54020000000000001</v>
      </c>
      <c r="E5" s="34">
        <v>0.73009999999999997</v>
      </c>
      <c r="F5" s="34">
        <v>0.75170000000000003</v>
      </c>
      <c r="G5" s="61">
        <v>0.63900000000000001</v>
      </c>
      <c r="H5" s="122"/>
      <c r="I5" t="s">
        <v>70</v>
      </c>
      <c r="J5" s="38" t="s">
        <v>58</v>
      </c>
      <c r="K5" s="39">
        <f>AVERAGE(C8:C10)</f>
        <v>0.16684333333333334</v>
      </c>
      <c r="L5" s="54">
        <f>(K5/K4)-1</f>
        <v>-0.19178104311319233</v>
      </c>
      <c r="M5" s="56">
        <v>0</v>
      </c>
      <c r="O5" s="38" t="s">
        <v>59</v>
      </c>
      <c r="P5" s="53">
        <v>2.749247710600367</v>
      </c>
      <c r="Q5" s="52">
        <v>8.0381152811878964E-2</v>
      </c>
      <c r="R5" s="53">
        <v>5.4169265959658874E-2</v>
      </c>
      <c r="S5" s="52">
        <v>0.10584699453551916</v>
      </c>
    </row>
    <row r="6" spans="1:20" x14ac:dyDescent="0.25">
      <c r="A6" s="25" t="s">
        <v>37</v>
      </c>
      <c r="B6" s="29">
        <v>0.60870000000000002</v>
      </c>
      <c r="C6" s="22">
        <v>0.26419999999999999</v>
      </c>
      <c r="D6" s="36">
        <v>0.49569999999999997</v>
      </c>
      <c r="E6" s="36">
        <v>0.68759999999999999</v>
      </c>
      <c r="F6" s="36">
        <v>0.69</v>
      </c>
      <c r="H6" s="122"/>
      <c r="I6" t="s">
        <v>71</v>
      </c>
      <c r="J6" s="38" t="s">
        <v>59</v>
      </c>
      <c r="K6" s="39">
        <f>AVERAGE(C11:C13)</f>
        <v>0.3841666666666666</v>
      </c>
      <c r="L6" s="54">
        <f>(K6/K5)-1</f>
        <v>1.3025592871556144</v>
      </c>
      <c r="M6" s="56">
        <v>0</v>
      </c>
      <c r="P6" s="59"/>
      <c r="Q6" s="59"/>
      <c r="R6" s="59"/>
      <c r="S6" s="59"/>
    </row>
    <row r="7" spans="1:20" x14ac:dyDescent="0.25">
      <c r="A7" s="25" t="s">
        <v>38</v>
      </c>
      <c r="B7" s="29">
        <v>0.58830000000000005</v>
      </c>
      <c r="C7" s="22">
        <v>0.1038</v>
      </c>
      <c r="D7" s="36">
        <v>0.52049999999999996</v>
      </c>
      <c r="E7" s="36">
        <v>0.7994</v>
      </c>
      <c r="F7" s="36">
        <v>0.67</v>
      </c>
      <c r="H7" s="122">
        <v>2021</v>
      </c>
      <c r="I7" t="s">
        <v>72</v>
      </c>
      <c r="J7" s="38" t="s">
        <v>56</v>
      </c>
      <c r="K7" s="39">
        <f>AVERAGE(D2:D4)</f>
        <v>0.38350000000000001</v>
      </c>
      <c r="L7" s="39">
        <f>(K7/K6)-1</f>
        <v>-1.7353579175702905E-3</v>
      </c>
      <c r="M7" s="57">
        <v>0</v>
      </c>
    </row>
    <row r="8" spans="1:20" x14ac:dyDescent="0.25">
      <c r="A8" s="25" t="s">
        <v>39</v>
      </c>
      <c r="B8" s="29">
        <v>0.52610000000000001</v>
      </c>
      <c r="C8" s="22">
        <v>9.9430000000000004E-2</v>
      </c>
      <c r="D8" s="30">
        <v>0.56120000000000003</v>
      </c>
      <c r="E8" s="30">
        <v>0.64780000000000004</v>
      </c>
      <c r="F8" s="30">
        <v>0.5806</v>
      </c>
      <c r="H8" s="122"/>
      <c r="I8" t="s">
        <v>73</v>
      </c>
      <c r="J8" s="38" t="s">
        <v>57</v>
      </c>
      <c r="K8" s="39">
        <f>AVERAGE(D5:D7)</f>
        <v>0.51880000000000004</v>
      </c>
      <c r="L8" s="39">
        <f t="shared" ref="L8:L9" si="1">(K8/K7)-1</f>
        <v>0.35280312907431566</v>
      </c>
      <c r="M8" s="58">
        <v>0</v>
      </c>
      <c r="O8" s="40"/>
      <c r="P8" s="40"/>
      <c r="Q8" s="40"/>
      <c r="R8" s="40"/>
      <c r="S8" s="40"/>
      <c r="T8" s="40"/>
    </row>
    <row r="9" spans="1:20" x14ac:dyDescent="0.25">
      <c r="A9" s="25" t="s">
        <v>40</v>
      </c>
      <c r="B9" s="29">
        <v>0.53080000000000005</v>
      </c>
      <c r="C9" s="22">
        <v>0.29559999999999997</v>
      </c>
      <c r="D9" s="30">
        <v>0.54190000000000005</v>
      </c>
      <c r="E9" s="30">
        <v>0.59850000000000003</v>
      </c>
      <c r="F9" s="30">
        <v>0.59330000000000005</v>
      </c>
      <c r="H9" s="122"/>
      <c r="I9" t="s">
        <v>74</v>
      </c>
      <c r="J9" s="38" t="s">
        <v>58</v>
      </c>
      <c r="K9" s="39">
        <f>AVERAGE(D8:D10)</f>
        <v>0.57019999999999993</v>
      </c>
      <c r="L9" s="39">
        <f t="shared" si="1"/>
        <v>9.9074787972243339E-2</v>
      </c>
      <c r="M9" s="58">
        <v>0</v>
      </c>
      <c r="O9" s="40"/>
      <c r="P9" s="33"/>
      <c r="Q9" s="33"/>
      <c r="R9" s="33"/>
      <c r="S9" s="33"/>
      <c r="T9" s="40"/>
    </row>
    <row r="10" spans="1:20" x14ac:dyDescent="0.25">
      <c r="A10" s="25" t="s">
        <v>41</v>
      </c>
      <c r="B10" s="29">
        <v>0.56510000000000005</v>
      </c>
      <c r="C10" s="22">
        <v>0.1055</v>
      </c>
      <c r="D10" s="30">
        <v>0.60750000000000004</v>
      </c>
      <c r="E10" s="30">
        <v>0.67730000000000001</v>
      </c>
      <c r="F10" s="30">
        <v>0.65610000000000002</v>
      </c>
      <c r="H10" s="122"/>
      <c r="I10" t="s">
        <v>75</v>
      </c>
      <c r="J10" s="38" t="s">
        <v>59</v>
      </c>
      <c r="K10" s="39">
        <f>AVERAGE(D11:D13)</f>
        <v>0.61603333333333332</v>
      </c>
      <c r="L10" s="39">
        <f>(K10/K9)-1</f>
        <v>8.0381152811878964E-2</v>
      </c>
      <c r="M10" s="58">
        <v>0</v>
      </c>
      <c r="O10" s="45"/>
      <c r="P10" s="40"/>
      <c r="Q10" s="46"/>
      <c r="R10" s="46"/>
      <c r="S10" s="46"/>
      <c r="T10" s="40"/>
    </row>
    <row r="11" spans="1:20" x14ac:dyDescent="0.25">
      <c r="A11" s="25" t="s">
        <v>42</v>
      </c>
      <c r="B11" s="29">
        <v>0.67779999999999996</v>
      </c>
      <c r="C11" s="22">
        <v>0.42549999999999999</v>
      </c>
      <c r="D11" s="30">
        <v>0.63519999999999999</v>
      </c>
      <c r="E11" s="30">
        <v>0.71250000000000002</v>
      </c>
      <c r="F11" s="30">
        <v>0.73370000000000002</v>
      </c>
      <c r="H11" s="122">
        <v>2022</v>
      </c>
      <c r="I11" t="s">
        <v>72</v>
      </c>
      <c r="J11" s="38" t="s">
        <v>56</v>
      </c>
      <c r="K11" s="39">
        <f>AVERAGE(E2:E4)</f>
        <v>0.5466333333333333</v>
      </c>
      <c r="L11" s="39">
        <f>(K11/K10)-1</f>
        <v>-0.11265624154537091</v>
      </c>
      <c r="M11" s="58">
        <v>0</v>
      </c>
      <c r="O11" s="45"/>
      <c r="P11" s="47"/>
      <c r="Q11" s="47"/>
      <c r="R11" s="47"/>
      <c r="S11" s="47"/>
      <c r="T11" s="40"/>
    </row>
    <row r="12" spans="1:20" x14ac:dyDescent="0.25">
      <c r="A12" s="25" t="s">
        <v>43</v>
      </c>
      <c r="B12" s="29">
        <v>0.68110000000000004</v>
      </c>
      <c r="C12" s="22">
        <v>0.41839999999999999</v>
      </c>
      <c r="D12" s="30">
        <v>0.62429999999999997</v>
      </c>
      <c r="E12" s="30">
        <v>0.71609999999999996</v>
      </c>
      <c r="F12" s="30">
        <v>0.71</v>
      </c>
      <c r="H12" s="122"/>
      <c r="I12" t="s">
        <v>76</v>
      </c>
      <c r="J12" s="38" t="s">
        <v>57</v>
      </c>
      <c r="K12" s="39">
        <f>AVERAGE(E5:E7)</f>
        <v>0.73903333333333332</v>
      </c>
      <c r="L12" s="39">
        <f t="shared" ref="L12" si="2">(K12/K11)-1</f>
        <v>0.35197268126105263</v>
      </c>
      <c r="M12" s="57">
        <v>0</v>
      </c>
      <c r="O12" s="45"/>
      <c r="P12" s="42"/>
      <c r="Q12" s="42"/>
      <c r="R12" s="42"/>
      <c r="S12" s="42"/>
      <c r="T12" s="40"/>
    </row>
    <row r="13" spans="1:20" x14ac:dyDescent="0.25">
      <c r="A13" s="25" t="s">
        <v>44</v>
      </c>
      <c r="B13" s="29">
        <v>0.58960000000000001</v>
      </c>
      <c r="C13" s="22">
        <v>0.30859999999999999</v>
      </c>
      <c r="D13" s="30">
        <v>0.58860000000000001</v>
      </c>
      <c r="E13" s="30">
        <v>0.59919999999999995</v>
      </c>
      <c r="F13" s="30">
        <v>0.57999999999999996</v>
      </c>
      <c r="H13" s="122"/>
      <c r="I13" t="s">
        <v>77</v>
      </c>
      <c r="J13" s="38" t="s">
        <v>58</v>
      </c>
      <c r="K13" s="39">
        <f>AVERAGE(E8:E10)</f>
        <v>0.6412000000000001</v>
      </c>
      <c r="L13" s="39">
        <f t="shared" ref="L13:L18" si="3">(K13/K12)-1</f>
        <v>-0.13238013621397304</v>
      </c>
      <c r="M13" s="58">
        <v>0</v>
      </c>
      <c r="O13" s="45"/>
      <c r="P13" s="47"/>
      <c r="Q13" s="40"/>
      <c r="R13" s="40"/>
      <c r="S13" s="40"/>
      <c r="T13" s="40"/>
    </row>
    <row r="14" spans="1:20" x14ac:dyDescent="0.25">
      <c r="A14" s="35"/>
      <c r="B14" s="22">
        <f>SUBTOTAL(101,Tabla13[2019])</f>
        <v>0.60364166666666674</v>
      </c>
      <c r="C14" s="55">
        <f>SUBTOTAL(101,Tabla13[2020])</f>
        <v>0.31251916666666668</v>
      </c>
      <c r="D14" s="55">
        <f>SUBTOTAL(101,Tabla13[2021])</f>
        <v>0.52213333333333345</v>
      </c>
      <c r="E14" s="55">
        <f>SUBTOTAL(101,Tabla13[2022])</f>
        <v>0.65069999999999995</v>
      </c>
      <c r="F14" s="60">
        <f>SUBTOTAL(101,Tabla13[2023])</f>
        <v>0.66560000000000008</v>
      </c>
      <c r="G14" s="123"/>
      <c r="H14" s="122"/>
      <c r="I14" t="s">
        <v>78</v>
      </c>
      <c r="J14" s="38" t="s">
        <v>59</v>
      </c>
      <c r="K14" s="39">
        <f>AVERAGE(E11:E13)</f>
        <v>0.67593333333333339</v>
      </c>
      <c r="L14" s="39">
        <f t="shared" si="3"/>
        <v>5.4169265959658874E-2</v>
      </c>
      <c r="M14" s="58">
        <v>0</v>
      </c>
      <c r="O14" s="40"/>
      <c r="P14" s="40"/>
      <c r="Q14" s="40"/>
      <c r="R14" s="40"/>
      <c r="S14" s="40"/>
      <c r="T14" s="40"/>
    </row>
    <row r="15" spans="1:20" x14ac:dyDescent="0.25">
      <c r="H15" s="122">
        <v>2023</v>
      </c>
      <c r="I15" t="s">
        <v>85</v>
      </c>
      <c r="J15" s="38" t="s">
        <v>56</v>
      </c>
      <c r="K15" s="39">
        <f>AVERAGE(F2:F4)</f>
        <v>0.67393333333333327</v>
      </c>
      <c r="L15" s="39">
        <f t="shared" si="3"/>
        <v>-2.9588716835982076E-3</v>
      </c>
      <c r="M15" s="58">
        <v>0</v>
      </c>
      <c r="O15" s="40"/>
      <c r="P15" s="40"/>
      <c r="Q15" s="40"/>
      <c r="R15" s="40"/>
      <c r="S15" s="40"/>
      <c r="T15" s="40"/>
    </row>
    <row r="16" spans="1:20" x14ac:dyDescent="0.25">
      <c r="H16" s="122"/>
      <c r="I16" t="s">
        <v>79</v>
      </c>
      <c r="J16" s="38" t="s">
        <v>57</v>
      </c>
      <c r="K16" s="39">
        <f>AVERAGE(F5:F7)</f>
        <v>0.70389999999999997</v>
      </c>
      <c r="L16" s="39">
        <f t="shared" si="3"/>
        <v>4.4465327925610865E-2</v>
      </c>
      <c r="M16" s="58">
        <v>0</v>
      </c>
    </row>
    <row r="17" spans="1:13" x14ac:dyDescent="0.25">
      <c r="H17" s="122"/>
      <c r="I17" t="s">
        <v>80</v>
      </c>
      <c r="J17" s="38" t="s">
        <v>58</v>
      </c>
      <c r="K17" s="39">
        <f>AVERAGE(F8:F10)</f>
        <v>0.61</v>
      </c>
      <c r="L17" s="39">
        <f t="shared" si="3"/>
        <v>-0.13339963062935078</v>
      </c>
      <c r="M17" s="57">
        <v>0</v>
      </c>
    </row>
    <row r="18" spans="1:13" x14ac:dyDescent="0.25">
      <c r="H18" s="122"/>
      <c r="I18" t="s">
        <v>81</v>
      </c>
      <c r="J18" s="38" t="s">
        <v>59</v>
      </c>
      <c r="K18" s="39">
        <f>AVERAGE(F11:F13)</f>
        <v>0.67456666666666665</v>
      </c>
      <c r="L18" s="39">
        <f t="shared" si="3"/>
        <v>0.10584699453551916</v>
      </c>
      <c r="M18" s="58">
        <v>0</v>
      </c>
    </row>
    <row r="19" spans="1:13" x14ac:dyDescent="0.25">
      <c r="H19" s="122">
        <v>2024</v>
      </c>
      <c r="I19" s="40" t="s">
        <v>89</v>
      </c>
      <c r="J19" s="38" t="s">
        <v>56</v>
      </c>
      <c r="K19" s="124">
        <f>AVERAGE(G2:G4)</f>
        <v>0.6304333333333334</v>
      </c>
      <c r="L19" s="124">
        <f>(K19/K18)-1</f>
        <v>-6.5424717102337215E-2</v>
      </c>
      <c r="M19" s="145">
        <v>0</v>
      </c>
    </row>
    <row r="20" spans="1:13" x14ac:dyDescent="0.25">
      <c r="A20" t="s">
        <v>86</v>
      </c>
      <c r="H20" s="122"/>
      <c r="I20" t="s">
        <v>90</v>
      </c>
      <c r="J20" s="38" t="s">
        <v>57</v>
      </c>
      <c r="K20" s="124"/>
      <c r="L20" s="39"/>
      <c r="M20" s="145">
        <v>0</v>
      </c>
    </row>
    <row r="21" spans="1:13" x14ac:dyDescent="0.25">
      <c r="H21" s="122"/>
      <c r="I21" t="s">
        <v>91</v>
      </c>
      <c r="J21" s="38" t="s">
        <v>58</v>
      </c>
      <c r="K21" s="124"/>
      <c r="L21" s="39"/>
      <c r="M21" s="145">
        <v>0</v>
      </c>
    </row>
    <row r="22" spans="1:13" x14ac:dyDescent="0.25">
      <c r="H22" s="122"/>
      <c r="I22" s="40" t="s">
        <v>92</v>
      </c>
      <c r="J22" s="38" t="s">
        <v>59</v>
      </c>
      <c r="K22" s="124"/>
      <c r="L22" s="124"/>
      <c r="M22" s="145">
        <v>0</v>
      </c>
    </row>
  </sheetData>
  <mergeCells count="5">
    <mergeCell ref="H7:H10"/>
    <mergeCell ref="H11:H14"/>
    <mergeCell ref="H15:H18"/>
    <mergeCell ref="H3:H6"/>
    <mergeCell ref="H19:H2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07.13</vt:lpstr>
      <vt:lpstr>Datos</vt:lpstr>
      <vt:lpstr>'07.13'!Área_de_impresión</vt:lpstr>
      <vt:lpstr>'07.13'!Print_Area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2024-05-24T17:23:55Z</cp:lastPrinted>
  <dcterms:created xsi:type="dcterms:W3CDTF">2019-04-19T02:00:59Z</dcterms:created>
  <dcterms:modified xsi:type="dcterms:W3CDTF">2024-05-24T17:23:59Z</dcterms:modified>
</cp:coreProperties>
</file>